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1BFC270F-5547-49E2-B273-44D8D9EB2B1C}" xr6:coauthVersionLast="47" xr6:coauthVersionMax="47" xr10:uidLastSave="{00000000-0000-0000-0000-000000000000}"/>
  <bookViews>
    <workbookView xWindow="-120" yWindow="-120" windowWidth="19440" windowHeight="15000" xr2:uid="{3D55CFD6-198B-4146-B421-8CBA2222CC39}"/>
  </bookViews>
  <sheets>
    <sheet name="社会福祉事業" sheetId="1" r:id="rId1"/>
  </sheets>
  <definedNames>
    <definedName name="_xlnm.Print_Titles" localSheetId="0">社会福祉事業!$1:$7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6" i="1"/>
  <c r="H33" i="1"/>
  <c r="G33" i="1"/>
  <c r="I33" i="1" s="1"/>
  <c r="F33" i="1"/>
  <c r="E33" i="1"/>
  <c r="G32" i="1"/>
  <c r="I32" i="1" s="1"/>
  <c r="H31" i="1"/>
  <c r="H34" i="1" s="1"/>
  <c r="F31" i="1"/>
  <c r="F34" i="1" s="1"/>
  <c r="E31" i="1"/>
  <c r="E34" i="1" s="1"/>
  <c r="G34" i="1" s="1"/>
  <c r="I30" i="1"/>
  <c r="G30" i="1"/>
  <c r="H28" i="1"/>
  <c r="F28" i="1"/>
  <c r="E28" i="1"/>
  <c r="G28" i="1" s="1"/>
  <c r="I28" i="1" s="1"/>
  <c r="I27" i="1"/>
  <c r="G27" i="1"/>
  <c r="I26" i="1"/>
  <c r="G26" i="1"/>
  <c r="I25" i="1"/>
  <c r="G25" i="1"/>
  <c r="H24" i="1"/>
  <c r="H29" i="1" s="1"/>
  <c r="F24" i="1"/>
  <c r="F29" i="1" s="1"/>
  <c r="E24" i="1"/>
  <c r="G24" i="1" s="1"/>
  <c r="I24" i="1" s="1"/>
  <c r="G23" i="1"/>
  <c r="I23" i="1" s="1"/>
  <c r="H21" i="1"/>
  <c r="F21" i="1"/>
  <c r="E21" i="1"/>
  <c r="G21" i="1" s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H13" i="1"/>
  <c r="H22" i="1" s="1"/>
  <c r="F13" i="1"/>
  <c r="G13" i="1" s="1"/>
  <c r="I13" i="1" s="1"/>
  <c r="I22" i="1" s="1"/>
  <c r="E13" i="1"/>
  <c r="E22" i="1" s="1"/>
  <c r="I12" i="1"/>
  <c r="G12" i="1"/>
  <c r="I11" i="1"/>
  <c r="G11" i="1"/>
  <c r="I10" i="1"/>
  <c r="G10" i="1"/>
  <c r="I9" i="1"/>
  <c r="G9" i="1"/>
  <c r="I8" i="1"/>
  <c r="G8" i="1"/>
  <c r="H35" i="1" l="1"/>
  <c r="H37" i="1" s="1"/>
  <c r="I29" i="1"/>
  <c r="I35" i="1" s="1"/>
  <c r="I37" i="1" s="1"/>
  <c r="G22" i="1"/>
  <c r="E29" i="1"/>
  <c r="G29" i="1" s="1"/>
  <c r="G31" i="1"/>
  <c r="I31" i="1" s="1"/>
  <c r="I34" i="1" s="1"/>
  <c r="F22" i="1"/>
  <c r="F35" i="1" s="1"/>
  <c r="F37" i="1" s="1"/>
  <c r="E35" i="1" l="1"/>
  <c r="E37" i="1" l="1"/>
  <c r="G37" i="1" s="1"/>
  <c r="G35" i="1"/>
</calcChain>
</file>

<file path=xl/sharedStrings.xml><?xml version="1.0" encoding="utf-8"?>
<sst xmlns="http://schemas.openxmlformats.org/spreadsheetml/2006/main" count="49" uniqueCount="45">
  <si>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</si>
  <si>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資金収支内訳表</t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</si>
  <si>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</si>
  <si>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</si>
  <si>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</si>
  <si>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A拠点</t>
    <phoneticPr fontId="8"/>
  </si>
  <si>
    <t>B拠点</t>
    <phoneticPr fontId="8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</si>
  <si>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</si>
  <si>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</si>
  <si>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</si>
  <si>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</si>
  <si>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</si>
  <si>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</si>
  <si>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老人福祉事業収入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</si>
  <si>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</si>
  <si>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</si>
  <si>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</si>
  <si>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</si>
  <si>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</si>
  <si>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</si>
  <si>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</si>
  <si>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</si>
  <si>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</si>
  <si>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</si>
  <si>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</si>
  <si>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</si>
  <si>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</si>
  <si>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</si>
  <si>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</si>
  <si>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</si>
  <si>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施設整備等収入計（４）</t>
  </si>
  <si>
    <t>設備資金借入金元金償還支出</t>
  </si>
  <si>
    <t>固定資産取得支出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</si>
  <si>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</si>
  <si>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</si>
  <si>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</si>
  <si>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</si>
  <si>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</si>
  <si>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その他の活動収入計（７）</t>
  </si>
  <si>
    <t>積立資産支出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</si>
  <si>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</si>
  <si>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</si>
  <si>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8"/>
  </si>
  <si>
    <t>前期末支払資金残高（１１）</t>
    <phoneticPr fontId="8"/>
  </si>
  <si>
    <t>当期末支払資金残高（１０）＋（１１）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</si>
</sst>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>
      <alignment horizontal="left" vertical="top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  <xf numFmtId="49" fontId="7" fillId="0" borderId="4" xfId="1" applyNumberFormat="1" applyFont="1" applyBorder="1" applyAlignment="1">
      <alignment horizontal="center" vertical="center" wrapText="1" shrinkToFit="1"/>
    </xf>
    <xf numFmtId="49" fontId="7" fillId="0" borderId="4" xfId="1" applyNumberFormat="1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 textRotation="255"/>
    </xf>
    <xf numFmtId="0" fontId="7" fillId="0" borderId="5" xfId="2" applyFont="1" applyBorder="1" applyAlignment="1">
      <alignment vertical="center" shrinkToFit="1"/>
    </xf>
    <xf numFmtId="176" fontId="10" fillId="0" borderId="5" xfId="2" applyNumberFormat="1" applyFont="1" applyBorder="1" applyAlignment="1" applyProtection="1">
      <alignment vertical="center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7" fillId="0" borderId="6" xfId="2" applyFont="1" applyBorder="1" applyAlignment="1">
      <alignment vertical="center" textRotation="255"/>
    </xf>
    <xf numFmtId="0" fontId="7" fillId="0" borderId="6" xfId="2" applyFont="1" applyBorder="1" applyAlignment="1">
      <alignment vertical="center" shrinkToFit="1"/>
    </xf>
    <xf numFmtId="176" fontId="10" fillId="0" borderId="6" xfId="2" applyNumberFormat="1" applyFont="1" applyBorder="1" applyAlignment="1" applyProtection="1">
      <alignment vertical="center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0" fontId="7" fillId="0" borderId="7" xfId="2" applyFont="1" applyBorder="1" applyAlignment="1">
      <alignment vertical="center" textRotation="255"/>
    </xf>
    <xf numFmtId="0" fontId="7" fillId="0" borderId="4" xfId="2" applyFont="1" applyBorder="1" applyAlignment="1">
      <alignment vertical="center" shrinkToFit="1"/>
    </xf>
    <xf numFmtId="176" fontId="10" fillId="0" borderId="4" xfId="2" applyNumberFormat="1" applyFont="1" applyBorder="1" applyAlignment="1" applyProtection="1">
      <alignment vertical="center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 shrinkToFit="1"/>
    </xf>
    <xf numFmtId="176" fontId="10" fillId="0" borderId="3" xfId="2" applyNumberFormat="1" applyFont="1" applyBorder="1" applyAlignment="1" applyProtection="1">
      <alignment vertical="center" shrinkToFit="1"/>
      <protection locked="0"/>
    </xf>
    <xf numFmtId="0" fontId="7" fillId="0" borderId="1" xfId="2" applyFont="1" applyBorder="1" applyAlignment="1">
      <alignment vertical="center"/>
    </xf>
    <xf numFmtId="0" fontId="7" fillId="0" borderId="4" xfId="2" applyFont="1" applyBorder="1" applyAlignment="1">
      <alignment vertical="top" shrinkToFit="1"/>
    </xf>
    <xf numFmtId="176" fontId="10" fillId="0" borderId="4" xfId="2" applyNumberFormat="1" applyFont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FF788FEC-654D-4819-8DF8-1535DBEC95F6}"/>
    <cellStyle name="標準 3" xfId="1" xr:uid="{06688B59-C5CB-4A46-AF2B-855AFA5D22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BF47D-F58F-4F89-BA66-71747D77136C}">
  <sheetPr>
    <pageSetUpPr fitToPage="1"/>
  </sheetPr>
  <dimension ref="B2:I37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9" width="20.75" customWidth="1"/>
  </cols>
  <sheetData>
    <row r="2" spans="2:9" ht="21">
      <c r="B2" s="1"/>
      <c r="C2" s="1"/>
      <c r="D2" s="1"/>
      <c r="E2" s="1"/>
      <c r="F2" s="1"/>
      <c r="G2" s="2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14.25">
      <c r="B4" s="5"/>
      <c r="C4" s="5"/>
      <c r="D4" s="5"/>
      <c r="E4" s="5"/>
      <c r="F4" s="5"/>
      <c r="G4" s="5"/>
      <c r="H4" s="2"/>
      <c r="I4" s="2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7"/>
      <c r="D6" s="7"/>
      <c r="E6" s="7"/>
      <c r="F6" s="7"/>
      <c r="G6" s="2"/>
      <c r="H6" s="2"/>
      <c r="I6" s="7" t="s">
        <v>3</v>
      </c>
    </row>
    <row r="7" spans="2:9" ht="14.25">
      <c r="B7" s="8" t="s">
        <v>4</v>
      </c>
      <c r="C7" s="9"/>
      <c r="D7" s="10"/>
      <c r="E7" s="11" t="s">
        <v>5</v>
      </c>
      <c r="F7" s="11" t="s">
        <v>6</v>
      </c>
      <c r="G7" s="12" t="s">
        <v>7</v>
      </c>
      <c r="H7" s="12" t="s">
        <v>8</v>
      </c>
      <c r="I7" s="12" t="s">
        <v>9</v>
      </c>
    </row>
    <row r="8" spans="2:9" ht="14.25">
      <c r="B8" s="13" t="s">
        <v>10</v>
      </c>
      <c r="C8" s="13" t="s">
        <v>11</v>
      </c>
      <c r="D8" s="14" t="s">
        <v>12</v>
      </c>
      <c r="E8" s="15">
        <v>293735551</v>
      </c>
      <c r="F8" s="15">
        <v>253870796</v>
      </c>
      <c r="G8" s="15">
        <f>+E8+F8</f>
        <v>547606347</v>
      </c>
      <c r="H8" s="16"/>
      <c r="I8" s="15">
        <f>G8-ABS(H8)</f>
        <v>547606347</v>
      </c>
    </row>
    <row r="9" spans="2:9" ht="14.25">
      <c r="B9" s="17"/>
      <c r="C9" s="17"/>
      <c r="D9" s="18" t="s">
        <v>13</v>
      </c>
      <c r="E9" s="19"/>
      <c r="F9" s="19">
        <v>13501770</v>
      </c>
      <c r="G9" s="19">
        <f t="shared" ref="G9:G37" si="0">+E9+F9</f>
        <v>13501770</v>
      </c>
      <c r="H9" s="20"/>
      <c r="I9" s="19">
        <f t="shared" ref="I9:I36" si="1">G9-ABS(H9)</f>
        <v>13501770</v>
      </c>
    </row>
    <row r="10" spans="2:9" ht="14.25">
      <c r="B10" s="17"/>
      <c r="C10" s="17"/>
      <c r="D10" s="18" t="s">
        <v>14</v>
      </c>
      <c r="E10" s="19">
        <v>1300000</v>
      </c>
      <c r="F10" s="19">
        <v>200000</v>
      </c>
      <c r="G10" s="19">
        <f t="shared" si="0"/>
        <v>1500000</v>
      </c>
      <c r="H10" s="20"/>
      <c r="I10" s="19">
        <f t="shared" si="1"/>
        <v>1500000</v>
      </c>
    </row>
    <row r="11" spans="2:9" ht="14.25">
      <c r="B11" s="17"/>
      <c r="C11" s="17"/>
      <c r="D11" s="18" t="s">
        <v>15</v>
      </c>
      <c r="E11" s="19">
        <v>10604</v>
      </c>
      <c r="F11" s="19">
        <v>3100</v>
      </c>
      <c r="G11" s="19">
        <f t="shared" si="0"/>
        <v>13704</v>
      </c>
      <c r="H11" s="20"/>
      <c r="I11" s="19">
        <f t="shared" si="1"/>
        <v>13704</v>
      </c>
    </row>
    <row r="12" spans="2:9" ht="14.25">
      <c r="B12" s="17"/>
      <c r="C12" s="17"/>
      <c r="D12" s="18" t="s">
        <v>16</v>
      </c>
      <c r="E12" s="19">
        <v>1759480</v>
      </c>
      <c r="F12" s="19">
        <v>1977493</v>
      </c>
      <c r="G12" s="19">
        <f t="shared" si="0"/>
        <v>3736973</v>
      </c>
      <c r="H12" s="21"/>
      <c r="I12" s="19">
        <f t="shared" si="1"/>
        <v>3736973</v>
      </c>
    </row>
    <row r="13" spans="2:9" ht="14.25">
      <c r="B13" s="17"/>
      <c r="C13" s="22"/>
      <c r="D13" s="23" t="s">
        <v>17</v>
      </c>
      <c r="E13" s="24">
        <f>+E8+E9+E10+E11+E12</f>
        <v>296805635</v>
      </c>
      <c r="F13" s="24">
        <f>+F8+F9+F10+F11+F12</f>
        <v>269553159</v>
      </c>
      <c r="G13" s="24">
        <f t="shared" si="0"/>
        <v>566358794</v>
      </c>
      <c r="H13" s="25">
        <f>+H8+H9+H10+H11+H12</f>
        <v>0</v>
      </c>
      <c r="I13" s="24">
        <f t="shared" si="1"/>
        <v>566358794</v>
      </c>
    </row>
    <row r="14" spans="2:9" ht="14.25">
      <c r="B14" s="17"/>
      <c r="C14" s="13" t="s">
        <v>18</v>
      </c>
      <c r="D14" s="18" t="s">
        <v>19</v>
      </c>
      <c r="E14" s="19">
        <v>219875513</v>
      </c>
      <c r="F14" s="19">
        <v>205002673</v>
      </c>
      <c r="G14" s="19">
        <f t="shared" si="0"/>
        <v>424878186</v>
      </c>
      <c r="H14" s="16"/>
      <c r="I14" s="19">
        <f t="shared" si="1"/>
        <v>424878186</v>
      </c>
    </row>
    <row r="15" spans="2:9" ht="14.25">
      <c r="B15" s="17"/>
      <c r="C15" s="17"/>
      <c r="D15" s="18" t="s">
        <v>20</v>
      </c>
      <c r="E15" s="19">
        <v>40015925</v>
      </c>
      <c r="F15" s="19">
        <v>45437702</v>
      </c>
      <c r="G15" s="19">
        <f t="shared" si="0"/>
        <v>85453627</v>
      </c>
      <c r="H15" s="20"/>
      <c r="I15" s="19">
        <f t="shared" si="1"/>
        <v>85453627</v>
      </c>
    </row>
    <row r="16" spans="2:9" ht="14.25">
      <c r="B16" s="17"/>
      <c r="C16" s="17"/>
      <c r="D16" s="18" t="s">
        <v>21</v>
      </c>
      <c r="E16" s="19">
        <v>13246220</v>
      </c>
      <c r="F16" s="19">
        <v>20667304</v>
      </c>
      <c r="G16" s="19">
        <f t="shared" si="0"/>
        <v>33913524</v>
      </c>
      <c r="H16" s="20"/>
      <c r="I16" s="19">
        <f t="shared" si="1"/>
        <v>33913524</v>
      </c>
    </row>
    <row r="17" spans="2:9" ht="14.25">
      <c r="B17" s="17"/>
      <c r="C17" s="17"/>
      <c r="D17" s="18" t="s">
        <v>22</v>
      </c>
      <c r="E17" s="19"/>
      <c r="F17" s="19">
        <v>103343</v>
      </c>
      <c r="G17" s="19">
        <f t="shared" si="0"/>
        <v>103343</v>
      </c>
      <c r="H17" s="20"/>
      <c r="I17" s="19">
        <f t="shared" si="1"/>
        <v>103343</v>
      </c>
    </row>
    <row r="18" spans="2:9" ht="14.25">
      <c r="B18" s="17"/>
      <c r="C18" s="17"/>
      <c r="D18" s="18" t="s">
        <v>23</v>
      </c>
      <c r="E18" s="19">
        <v>3175960</v>
      </c>
      <c r="F18" s="19"/>
      <c r="G18" s="19">
        <f t="shared" si="0"/>
        <v>3175960</v>
      </c>
      <c r="H18" s="20"/>
      <c r="I18" s="19">
        <f t="shared" si="1"/>
        <v>3175960</v>
      </c>
    </row>
    <row r="19" spans="2:9" ht="14.25">
      <c r="B19" s="17"/>
      <c r="C19" s="17"/>
      <c r="D19" s="18" t="s">
        <v>24</v>
      </c>
      <c r="E19" s="19">
        <v>680125</v>
      </c>
      <c r="F19" s="19"/>
      <c r="G19" s="19">
        <f t="shared" si="0"/>
        <v>680125</v>
      </c>
      <c r="H19" s="20"/>
      <c r="I19" s="19">
        <f t="shared" si="1"/>
        <v>680125</v>
      </c>
    </row>
    <row r="20" spans="2:9" ht="14.25">
      <c r="B20" s="17"/>
      <c r="C20" s="17"/>
      <c r="D20" s="18" t="s">
        <v>25</v>
      </c>
      <c r="E20" s="19"/>
      <c r="F20" s="19"/>
      <c r="G20" s="19">
        <f t="shared" si="0"/>
        <v>0</v>
      </c>
      <c r="H20" s="21"/>
      <c r="I20" s="19">
        <f t="shared" si="1"/>
        <v>0</v>
      </c>
    </row>
    <row r="21" spans="2:9" ht="14.25">
      <c r="B21" s="17"/>
      <c r="C21" s="22"/>
      <c r="D21" s="23" t="s">
        <v>26</v>
      </c>
      <c r="E21" s="24">
        <f>+E14+E15+E16+E17+E18+E19+E20</f>
        <v>276993743</v>
      </c>
      <c r="F21" s="24">
        <f>+F14+F15+F16+F17+F18+F19+F20</f>
        <v>271211022</v>
      </c>
      <c r="G21" s="24">
        <f t="shared" si="0"/>
        <v>548204765</v>
      </c>
      <c r="H21" s="25">
        <f>+H14+H15+H16+H17+H18+H19+H20</f>
        <v>0</v>
      </c>
      <c r="I21" s="24">
        <f t="shared" si="1"/>
        <v>548204765</v>
      </c>
    </row>
    <row r="22" spans="2:9" ht="14.25">
      <c r="B22" s="22"/>
      <c r="C22" s="26" t="s">
        <v>27</v>
      </c>
      <c r="D22" s="27"/>
      <c r="E22" s="28">
        <f xml:space="preserve"> +E13 - E21</f>
        <v>19811892</v>
      </c>
      <c r="F22" s="28">
        <f xml:space="preserve"> +F13 - F21</f>
        <v>-1657863</v>
      </c>
      <c r="G22" s="28">
        <f t="shared" si="0"/>
        <v>18154029</v>
      </c>
      <c r="H22" s="25">
        <f xml:space="preserve"> +H13 - H21</f>
        <v>0</v>
      </c>
      <c r="I22" s="28">
        <f>I13-I21</f>
        <v>18154029</v>
      </c>
    </row>
    <row r="23" spans="2:9" ht="14.25">
      <c r="B23" s="13" t="s">
        <v>28</v>
      </c>
      <c r="C23" s="13" t="s">
        <v>11</v>
      </c>
      <c r="D23" s="18" t="s">
        <v>29</v>
      </c>
      <c r="E23" s="19"/>
      <c r="F23" s="19"/>
      <c r="G23" s="19">
        <f t="shared" si="0"/>
        <v>0</v>
      </c>
      <c r="H23" s="25"/>
      <c r="I23" s="19">
        <f t="shared" si="1"/>
        <v>0</v>
      </c>
    </row>
    <row r="24" spans="2:9" ht="14.25">
      <c r="B24" s="17"/>
      <c r="C24" s="22"/>
      <c r="D24" s="23" t="s">
        <v>30</v>
      </c>
      <c r="E24" s="24">
        <f>+E23</f>
        <v>0</v>
      </c>
      <c r="F24" s="24">
        <f>+F23</f>
        <v>0</v>
      </c>
      <c r="G24" s="24">
        <f t="shared" si="0"/>
        <v>0</v>
      </c>
      <c r="H24" s="25">
        <f>+H23</f>
        <v>0</v>
      </c>
      <c r="I24" s="24">
        <f t="shared" si="1"/>
        <v>0</v>
      </c>
    </row>
    <row r="25" spans="2:9" ht="14.25">
      <c r="B25" s="17"/>
      <c r="C25" s="13" t="s">
        <v>18</v>
      </c>
      <c r="D25" s="18" t="s">
        <v>31</v>
      </c>
      <c r="E25" s="19">
        <v>25152000</v>
      </c>
      <c r="F25" s="19"/>
      <c r="G25" s="19">
        <f t="shared" si="0"/>
        <v>25152000</v>
      </c>
      <c r="H25" s="16"/>
      <c r="I25" s="19">
        <f t="shared" si="1"/>
        <v>25152000</v>
      </c>
    </row>
    <row r="26" spans="2:9" ht="14.25">
      <c r="B26" s="17"/>
      <c r="C26" s="17"/>
      <c r="D26" s="18" t="s">
        <v>32</v>
      </c>
      <c r="E26" s="19">
        <v>2773650</v>
      </c>
      <c r="F26" s="19">
        <v>2635600</v>
      </c>
      <c r="G26" s="19">
        <f t="shared" si="0"/>
        <v>5409250</v>
      </c>
      <c r="H26" s="20"/>
      <c r="I26" s="19">
        <f t="shared" si="1"/>
        <v>5409250</v>
      </c>
    </row>
    <row r="27" spans="2:9" ht="14.25">
      <c r="B27" s="17"/>
      <c r="C27" s="17"/>
      <c r="D27" s="18" t="s">
        <v>33</v>
      </c>
      <c r="E27" s="19"/>
      <c r="F27" s="19">
        <v>1000</v>
      </c>
      <c r="G27" s="19">
        <f t="shared" si="0"/>
        <v>1000</v>
      </c>
      <c r="H27" s="21"/>
      <c r="I27" s="19">
        <f t="shared" si="1"/>
        <v>1000</v>
      </c>
    </row>
    <row r="28" spans="2:9" ht="14.25">
      <c r="B28" s="17"/>
      <c r="C28" s="22"/>
      <c r="D28" s="23" t="s">
        <v>34</v>
      </c>
      <c r="E28" s="24">
        <f>+E25+E26+E27</f>
        <v>27925650</v>
      </c>
      <c r="F28" s="24">
        <f>+F25+F26+F27</f>
        <v>2636600</v>
      </c>
      <c r="G28" s="24">
        <f t="shared" si="0"/>
        <v>30562250</v>
      </c>
      <c r="H28" s="25">
        <f>+H25+H26+H27</f>
        <v>0</v>
      </c>
      <c r="I28" s="24">
        <f t="shared" si="1"/>
        <v>30562250</v>
      </c>
    </row>
    <row r="29" spans="2:9" ht="14.25">
      <c r="B29" s="22"/>
      <c r="C29" s="29" t="s">
        <v>35</v>
      </c>
      <c r="D29" s="27"/>
      <c r="E29" s="28">
        <f xml:space="preserve"> +E24 - E28</f>
        <v>-27925650</v>
      </c>
      <c r="F29" s="28">
        <f xml:space="preserve"> +F24 - F28</f>
        <v>-2636600</v>
      </c>
      <c r="G29" s="28">
        <f t="shared" si="0"/>
        <v>-30562250</v>
      </c>
      <c r="H29" s="25">
        <f xml:space="preserve"> +H24 - H28</f>
        <v>0</v>
      </c>
      <c r="I29" s="28">
        <f>I24-I28</f>
        <v>-30562250</v>
      </c>
    </row>
    <row r="30" spans="2:9" ht="14.25">
      <c r="B30" s="13" t="s">
        <v>36</v>
      </c>
      <c r="C30" s="13" t="s">
        <v>11</v>
      </c>
      <c r="D30" s="18" t="s">
        <v>37</v>
      </c>
      <c r="E30" s="19">
        <v>768912</v>
      </c>
      <c r="F30" s="19">
        <v>1143983</v>
      </c>
      <c r="G30" s="19">
        <f t="shared" si="0"/>
        <v>1912895</v>
      </c>
      <c r="H30" s="25"/>
      <c r="I30" s="19">
        <f t="shared" si="1"/>
        <v>1912895</v>
      </c>
    </row>
    <row r="31" spans="2:9" ht="14.25">
      <c r="B31" s="17"/>
      <c r="C31" s="22"/>
      <c r="D31" s="23" t="s">
        <v>38</v>
      </c>
      <c r="E31" s="24">
        <f>+E30</f>
        <v>768912</v>
      </c>
      <c r="F31" s="24">
        <f>+F30</f>
        <v>1143983</v>
      </c>
      <c r="G31" s="24">
        <f t="shared" si="0"/>
        <v>1912895</v>
      </c>
      <c r="H31" s="25">
        <f>+H30</f>
        <v>0</v>
      </c>
      <c r="I31" s="24">
        <f t="shared" si="1"/>
        <v>1912895</v>
      </c>
    </row>
    <row r="32" spans="2:9" ht="14.25">
      <c r="B32" s="17"/>
      <c r="C32" s="13" t="s">
        <v>18</v>
      </c>
      <c r="D32" s="18" t="s">
        <v>39</v>
      </c>
      <c r="E32" s="19">
        <v>2617236</v>
      </c>
      <c r="F32" s="19">
        <v>2314602</v>
      </c>
      <c r="G32" s="19">
        <f t="shared" si="0"/>
        <v>4931838</v>
      </c>
      <c r="H32" s="25"/>
      <c r="I32" s="19">
        <f t="shared" si="1"/>
        <v>4931838</v>
      </c>
    </row>
    <row r="33" spans="2:9" ht="14.25">
      <c r="B33" s="17"/>
      <c r="C33" s="22"/>
      <c r="D33" s="30" t="s">
        <v>40</v>
      </c>
      <c r="E33" s="31">
        <f>+E32</f>
        <v>2617236</v>
      </c>
      <c r="F33" s="31">
        <f>+F32</f>
        <v>2314602</v>
      </c>
      <c r="G33" s="31">
        <f t="shared" si="0"/>
        <v>4931838</v>
      </c>
      <c r="H33" s="25">
        <f>+H32</f>
        <v>0</v>
      </c>
      <c r="I33" s="31">
        <f t="shared" si="1"/>
        <v>4931838</v>
      </c>
    </row>
    <row r="34" spans="2:9" ht="14.25">
      <c r="B34" s="22"/>
      <c r="C34" s="29" t="s">
        <v>41</v>
      </c>
      <c r="D34" s="27"/>
      <c r="E34" s="28">
        <f xml:space="preserve"> +E31 - E33</f>
        <v>-1848324</v>
      </c>
      <c r="F34" s="28">
        <f xml:space="preserve"> +F31 - F33</f>
        <v>-1170619</v>
      </c>
      <c r="G34" s="28">
        <f t="shared" si="0"/>
        <v>-3018943</v>
      </c>
      <c r="H34" s="25">
        <f xml:space="preserve"> +H31 - H33</f>
        <v>0</v>
      </c>
      <c r="I34" s="28">
        <f>I31-I33</f>
        <v>-3018943</v>
      </c>
    </row>
    <row r="35" spans="2:9" ht="14.25">
      <c r="B35" s="29" t="s">
        <v>42</v>
      </c>
      <c r="C35" s="26"/>
      <c r="D35" s="27"/>
      <c r="E35" s="28">
        <f xml:space="preserve"> +E22 +E29 +E34</f>
        <v>-9962082</v>
      </c>
      <c r="F35" s="28">
        <f xml:space="preserve"> +F22 +F29 +F34</f>
        <v>-5465082</v>
      </c>
      <c r="G35" s="28">
        <f t="shared" si="0"/>
        <v>-15427164</v>
      </c>
      <c r="H35" s="25">
        <f xml:space="preserve"> +H22 +H29 +H34</f>
        <v>0</v>
      </c>
      <c r="I35" s="28">
        <f>I22+I29+I34</f>
        <v>-15427164</v>
      </c>
    </row>
    <row r="36" spans="2:9" ht="14.25">
      <c r="B36" s="29" t="s">
        <v>43</v>
      </c>
      <c r="C36" s="26"/>
      <c r="D36" s="27"/>
      <c r="E36" s="28">
        <v>80109843</v>
      </c>
      <c r="F36" s="28">
        <v>127682031</v>
      </c>
      <c r="G36" s="28">
        <f t="shared" si="0"/>
        <v>207791874</v>
      </c>
      <c r="H36" s="25"/>
      <c r="I36" s="28">
        <f t="shared" si="1"/>
        <v>207791874</v>
      </c>
    </row>
    <row r="37" spans="2:9" ht="14.25">
      <c r="B37" s="29" t="s">
        <v>44</v>
      </c>
      <c r="C37" s="26"/>
      <c r="D37" s="27"/>
      <c r="E37" s="28">
        <f xml:space="preserve"> +E35 +E36</f>
        <v>70147761</v>
      </c>
      <c r="F37" s="28">
        <f xml:space="preserve"> +F35 +F36</f>
        <v>122216949</v>
      </c>
      <c r="G37" s="28">
        <f t="shared" si="0"/>
        <v>192364710</v>
      </c>
      <c r="H37" s="25">
        <f xml:space="preserve"> +H35 +H36</f>
        <v>0</v>
      </c>
      <c r="I37" s="28">
        <f>I35+I36</f>
        <v>192364710</v>
      </c>
    </row>
  </sheetData>
  <mergeCells count="12">
    <mergeCell ref="B23:B29"/>
    <mergeCell ref="C23:C24"/>
    <mergeCell ref="C25:C28"/>
    <mergeCell ref="B30:B34"/>
    <mergeCell ref="C30:C31"/>
    <mergeCell ref="C32:C33"/>
    <mergeCell ref="B3:I3"/>
    <mergeCell ref="B5:I5"/>
    <mergeCell ref="B7:D7"/>
    <mergeCell ref="B8:B22"/>
    <mergeCell ref="C8:C13"/>
    <mergeCell ref="C14:C21"/>
  </mergeCells>
  <phoneticPr fontId="1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社会福祉事業</vt:lpstr>
      <vt:lpstr>社会福祉事業!Print_Titles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2023-05-23T03:26:38Z</dcterms:created>
  <dcterms:modified xsi:type="dcterms:W3CDTF">2023-05-23T03:26:39Z</dcterms:modified>
</cp:coreProperties>
</file>