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shisv\桃陵苑共有データ\事務所\坂倉\財務諸表等電子開示システム\令和5年4月\20230523出力\"/>
    </mc:Choice>
  </mc:AlternateContent>
  <xr:revisionPtr revIDLastSave="0" documentId="8_{CD49A829-DFC0-411C-BB86-4F5496506B9C}" xr6:coauthVersionLast="47" xr6:coauthVersionMax="47" xr10:uidLastSave="{00000000-0000-0000-0000-000000000000}"/>
  <bookViews>
    <workbookView xWindow="-120" yWindow="-120" windowWidth="19440" windowHeight="15000" xr2:uid="{97344837-A477-4C34-8993-E530F7BBFB11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E33" i="1"/>
  <c r="E32" i="1"/>
  <c r="E31" i="1"/>
  <c r="E30" i="1"/>
  <c r="E29" i="1"/>
  <c r="I28" i="1"/>
  <c r="E28" i="1"/>
  <c r="I27" i="1"/>
  <c r="E27" i="1"/>
  <c r="I26" i="1"/>
  <c r="E26" i="1"/>
  <c r="I25" i="1"/>
  <c r="E25" i="1"/>
  <c r="I24" i="1"/>
  <c r="E24" i="1"/>
  <c r="H23" i="1"/>
  <c r="G23" i="1"/>
  <c r="G33" i="1" s="1"/>
  <c r="I33" i="1" s="1"/>
  <c r="E23" i="1"/>
  <c r="I22" i="1"/>
  <c r="E22" i="1"/>
  <c r="I21" i="1"/>
  <c r="E21" i="1"/>
  <c r="D20" i="1"/>
  <c r="C20" i="1"/>
  <c r="E20" i="1" s="1"/>
  <c r="E19" i="1"/>
  <c r="I18" i="1"/>
  <c r="E18" i="1"/>
  <c r="I17" i="1"/>
  <c r="D17" i="1"/>
  <c r="D16" i="1" s="1"/>
  <c r="C17" i="1"/>
  <c r="H16" i="1"/>
  <c r="G16" i="1"/>
  <c r="I16" i="1" s="1"/>
  <c r="C16" i="1"/>
  <c r="E16" i="1" s="1"/>
  <c r="I15" i="1"/>
  <c r="I14" i="1"/>
  <c r="E14" i="1"/>
  <c r="I13" i="1"/>
  <c r="E13" i="1"/>
  <c r="I12" i="1"/>
  <c r="E12" i="1"/>
  <c r="I11" i="1"/>
  <c r="E11" i="1"/>
  <c r="I10" i="1"/>
  <c r="E10" i="1"/>
  <c r="H9" i="1"/>
  <c r="H19" i="1" s="1"/>
  <c r="H34" i="1" s="1"/>
  <c r="G9" i="1"/>
  <c r="G19" i="1" s="1"/>
  <c r="D9" i="1"/>
  <c r="D34" i="1" s="1"/>
  <c r="C9" i="1"/>
  <c r="C34" i="1" s="1"/>
  <c r="E34" i="1" s="1"/>
  <c r="G34" i="1" l="1"/>
  <c r="I34" i="1" s="1"/>
  <c r="I19" i="1"/>
  <c r="I9" i="1"/>
  <c r="E17" i="1"/>
  <c r="E9" i="1"/>
  <c r="I23" i="1"/>
</calcChain>
</file>

<file path=xl/sharedStrings.xml><?xml version="1.0" encoding="utf-8"?>
<sst xmlns="http://schemas.openxmlformats.org/spreadsheetml/2006/main" count="59" uniqueCount="55">
  <si>
    <t>第三号第一様式（第二十七条第四項関係）</t>
    <phoneticPr fontId="4"/>
  </si>
  <si>
    <t>法人単位貸借対照表</t>
    <phoneticPr fontId="5"/>
  </si>
  <si>
    <t>令和5年3月31日現在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</si>
  <si>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</si>
  <si>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</si>
  <si>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</si>
  <si>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</si>
  <si>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</si>
  <si>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</si>
  <si>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</si>
  <si>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</si>
  <si>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</si>
  <si>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</si>
  <si>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</si>
  <si>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</si>
  <si>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</si>
  <si>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１年以内返済予定設備資金借入金</t>
  </si>
  <si>
    <t>　立替金</t>
  </si>
  <si>
    <t>　預り金</t>
  </si>
  <si>
    <t>　前払金</t>
  </si>
  <si>
    <t>　職員預り金</t>
  </si>
  <si>
    <t>　賞与引当金</t>
  </si>
  <si>
    <t>固定資産</t>
  </si>
  <si>
    <t>固定負債</t>
  </si>
  <si>
    <t>基本財産</t>
  </si>
  <si>
    <t>　設備資金借入金</t>
  </si>
  <si>
    <t>　土地</t>
  </si>
  <si>
    <t>　退職給付引当金</t>
  </si>
  <si>
    <t>　建物</t>
  </si>
  <si>
    <t>負債の部合計</t>
  </si>
  <si>
    <t>その他の固定資産</t>
  </si>
  <si>
    <t>純資産の部</t>
  </si>
  <si>
    <t>基本金</t>
  </si>
  <si>
    <t>　構築物</t>
  </si>
  <si>
    <t>国庫補助金等特別積立金</t>
  </si>
  <si>
    <t>　車輌運搬具</t>
  </si>
  <si>
    <t>その他の積立金</t>
  </si>
  <si>
    <t>　器具及び備品</t>
  </si>
  <si>
    <t>　減価償却積立金</t>
  </si>
  <si>
    <t>　建設仮勘定</t>
  </si>
  <si>
    <t>　建築資金積立金</t>
  </si>
  <si>
    <t>　ソフトウェア</t>
  </si>
  <si>
    <t>　設備整備資金積立金</t>
  </si>
  <si>
    <t>　投資有価証券</t>
  </si>
  <si>
    <t>次期繰越活動増減差額</t>
  </si>
  <si>
    <t>　退職給付引当資産</t>
  </si>
  <si>
    <t>（うち当期活動増減差額）</t>
  </si>
  <si>
    <t>　減価償却積立資産</t>
  </si>
  <si>
    <t>　建築資金積立資産</t>
  </si>
  <si>
    <t>　設備整備資金積立資産</t>
  </si>
  <si>
    <t>　預託金</t>
  </si>
  <si>
    <t>　出資金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</si>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</sst>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1611405E-E172-443A-8F41-B0BB2519B964}"/>
    <cellStyle name="標準 3" xfId="2" xr:uid="{A6C68479-725A-46A2-8341-5E31666B8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CFF0B-AF2F-4E6C-B74C-05331CBEBA0D}">
  <sheetPr>
    <pageSetUpPr fitToPage="1"/>
  </sheetPr>
  <dimension ref="B1:I34"/>
  <sheetViews>
    <sheetView showGridLines="0" tabSelected="1" workbookViewId="0"/>
  </sheetViews>
  <sheetFormatPr defaultRowHeight="13.5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</f>
        <v>230531904</v>
      </c>
      <c r="D9" s="16">
        <f>+D10+D11+D12+D13+D14</f>
        <v>245342896</v>
      </c>
      <c r="E9" s="15">
        <f>C9-D9</f>
        <v>-14810992</v>
      </c>
      <c r="F9" s="14" t="s">
        <v>10</v>
      </c>
      <c r="G9" s="15">
        <f>+G10+G11+G12+G13+G14+G15</f>
        <v>83858194</v>
      </c>
      <c r="H9" s="16">
        <f>+H10+H11+H12+H13+H14+H15</f>
        <v>83023022</v>
      </c>
      <c r="I9" s="15">
        <f>G9-H9</f>
        <v>835172</v>
      </c>
    </row>
    <row r="10" spans="2:9" ht="14.25">
      <c r="B10" s="17" t="s">
        <v>11</v>
      </c>
      <c r="C10" s="18">
        <v>150216439</v>
      </c>
      <c r="D10" s="19">
        <v>164245589</v>
      </c>
      <c r="E10" s="18">
        <f t="shared" ref="E10:E34" si="0">C10-D10</f>
        <v>-14029150</v>
      </c>
      <c r="F10" s="20" t="s">
        <v>12</v>
      </c>
      <c r="G10" s="21">
        <v>37815066</v>
      </c>
      <c r="H10" s="22">
        <v>37245008</v>
      </c>
      <c r="I10" s="21">
        <f t="shared" ref="I10:I34" si="1">G10-H10</f>
        <v>570058</v>
      </c>
    </row>
    <row r="11" spans="2:9" ht="14.25">
      <c r="B11" s="20" t="s">
        <v>13</v>
      </c>
      <c r="C11" s="21">
        <v>79591307</v>
      </c>
      <c r="D11" s="22">
        <v>80696293</v>
      </c>
      <c r="E11" s="21">
        <f t="shared" si="0"/>
        <v>-1104986</v>
      </c>
      <c r="F11" s="20" t="s">
        <v>14</v>
      </c>
      <c r="G11" s="21">
        <v>352128</v>
      </c>
      <c r="H11" s="22">
        <v>306014</v>
      </c>
      <c r="I11" s="21">
        <f t="shared" si="1"/>
        <v>46114</v>
      </c>
    </row>
    <row r="12" spans="2:9" ht="14.25">
      <c r="B12" s="20" t="s">
        <v>15</v>
      </c>
      <c r="C12" s="21">
        <v>369158</v>
      </c>
      <c r="D12" s="22">
        <v>306014</v>
      </c>
      <c r="E12" s="21">
        <f t="shared" si="0"/>
        <v>63144</v>
      </c>
      <c r="F12" s="20" t="s">
        <v>16</v>
      </c>
      <c r="G12" s="21">
        <v>25152000</v>
      </c>
      <c r="H12" s="22">
        <v>25152000</v>
      </c>
      <c r="I12" s="21">
        <f t="shared" si="1"/>
        <v>0</v>
      </c>
    </row>
    <row r="13" spans="2:9" ht="14.25">
      <c r="B13" s="20" t="s">
        <v>17</v>
      </c>
      <c r="C13" s="21">
        <v>355000</v>
      </c>
      <c r="D13" s="22">
        <v>95000</v>
      </c>
      <c r="E13" s="21">
        <f t="shared" si="0"/>
        <v>260000</v>
      </c>
      <c r="F13" s="20" t="s">
        <v>18</v>
      </c>
      <c r="G13" s="21"/>
      <c r="H13" s="22"/>
      <c r="I13" s="21">
        <f t="shared" si="1"/>
        <v>0</v>
      </c>
    </row>
    <row r="14" spans="2:9" ht="14.25">
      <c r="B14" s="20" t="s">
        <v>19</v>
      </c>
      <c r="C14" s="21">
        <v>0</v>
      </c>
      <c r="D14" s="22">
        <v>0</v>
      </c>
      <c r="E14" s="21">
        <f t="shared" si="0"/>
        <v>0</v>
      </c>
      <c r="F14" s="20" t="s">
        <v>20</v>
      </c>
      <c r="G14" s="21">
        <v>0</v>
      </c>
      <c r="H14" s="22">
        <v>0</v>
      </c>
      <c r="I14" s="21">
        <f t="shared" si="1"/>
        <v>0</v>
      </c>
    </row>
    <row r="15" spans="2:9" ht="14.25">
      <c r="B15" s="20"/>
      <c r="C15" s="21"/>
      <c r="D15" s="21"/>
      <c r="E15" s="21"/>
      <c r="F15" s="20" t="s">
        <v>21</v>
      </c>
      <c r="G15" s="21">
        <v>20539000</v>
      </c>
      <c r="H15" s="22">
        <v>20320000</v>
      </c>
      <c r="I15" s="21">
        <f t="shared" si="1"/>
        <v>219000</v>
      </c>
    </row>
    <row r="16" spans="2:9" ht="14.25">
      <c r="B16" s="14" t="s">
        <v>22</v>
      </c>
      <c r="C16" s="15">
        <f>+C17 +C20</f>
        <v>1604049314</v>
      </c>
      <c r="D16" s="16">
        <f>+D17 +D20</f>
        <v>1647683347</v>
      </c>
      <c r="E16" s="15">
        <f t="shared" si="0"/>
        <v>-43634033</v>
      </c>
      <c r="F16" s="14" t="s">
        <v>23</v>
      </c>
      <c r="G16" s="15">
        <f>+G17+G18</f>
        <v>334380365</v>
      </c>
      <c r="H16" s="16">
        <f>+H17+H18</f>
        <v>356733971</v>
      </c>
      <c r="I16" s="15">
        <f t="shared" si="1"/>
        <v>-22353606</v>
      </c>
    </row>
    <row r="17" spans="2:9" ht="14.25">
      <c r="B17" s="14" t="s">
        <v>24</v>
      </c>
      <c r="C17" s="15">
        <f>+C18+C19</f>
        <v>1350410966</v>
      </c>
      <c r="D17" s="16">
        <f>+D18+D19</f>
        <v>1395116673</v>
      </c>
      <c r="E17" s="15">
        <f t="shared" si="0"/>
        <v>-44705707</v>
      </c>
      <c r="F17" s="20" t="s">
        <v>25</v>
      </c>
      <c r="G17" s="21">
        <v>295536000</v>
      </c>
      <c r="H17" s="22">
        <v>320688000</v>
      </c>
      <c r="I17" s="21">
        <f t="shared" si="1"/>
        <v>-25152000</v>
      </c>
    </row>
    <row r="18" spans="2:9" ht="14.25">
      <c r="B18" s="17" t="s">
        <v>26</v>
      </c>
      <c r="C18" s="18">
        <v>188684806</v>
      </c>
      <c r="D18" s="19">
        <v>188684806</v>
      </c>
      <c r="E18" s="18">
        <f t="shared" si="0"/>
        <v>0</v>
      </c>
      <c r="F18" s="20" t="s">
        <v>27</v>
      </c>
      <c r="G18" s="21">
        <v>38844365</v>
      </c>
      <c r="H18" s="22">
        <v>36045971</v>
      </c>
      <c r="I18" s="21">
        <f t="shared" si="1"/>
        <v>2798394</v>
      </c>
    </row>
    <row r="19" spans="2:9" ht="14.25">
      <c r="B19" s="20" t="s">
        <v>28</v>
      </c>
      <c r="C19" s="21">
        <v>1161726160</v>
      </c>
      <c r="D19" s="22">
        <v>1206431867</v>
      </c>
      <c r="E19" s="21">
        <f t="shared" si="0"/>
        <v>-44705707</v>
      </c>
      <c r="F19" s="14" t="s">
        <v>29</v>
      </c>
      <c r="G19" s="15">
        <f>+G9 +G16</f>
        <v>418238559</v>
      </c>
      <c r="H19" s="15">
        <f>+H9 +H16</f>
        <v>439756993</v>
      </c>
      <c r="I19" s="15">
        <f t="shared" si="1"/>
        <v>-21518434</v>
      </c>
    </row>
    <row r="20" spans="2:9" ht="14.25">
      <c r="B20" s="14" t="s">
        <v>30</v>
      </c>
      <c r="C20" s="15">
        <f>+C21+C22+C23+C24+C25+C26+C27+C28+C29+C30+C31+C32+C33</f>
        <v>253638348</v>
      </c>
      <c r="D20" s="16">
        <f>+D21+D22+D23+D24+D25+D26+D27+D28+D29+D30+D31+D32+D33</f>
        <v>252566674</v>
      </c>
      <c r="E20" s="15">
        <f t="shared" si="0"/>
        <v>1071674</v>
      </c>
      <c r="F20" s="23" t="s">
        <v>31</v>
      </c>
      <c r="G20" s="24"/>
      <c r="H20" s="24"/>
      <c r="I20" s="25"/>
    </row>
    <row r="21" spans="2:9" ht="14.25">
      <c r="B21" s="20" t="s">
        <v>28</v>
      </c>
      <c r="C21" s="21">
        <v>4723553</v>
      </c>
      <c r="D21" s="22">
        <v>5292468</v>
      </c>
      <c r="E21" s="21">
        <f t="shared" si="0"/>
        <v>-568915</v>
      </c>
      <c r="F21" s="17" t="s">
        <v>32</v>
      </c>
      <c r="G21" s="18">
        <v>141399284</v>
      </c>
      <c r="H21" s="19">
        <v>141399284</v>
      </c>
      <c r="I21" s="18">
        <f t="shared" si="1"/>
        <v>0</v>
      </c>
    </row>
    <row r="22" spans="2:9" ht="14.25">
      <c r="B22" s="20" t="s">
        <v>33</v>
      </c>
      <c r="C22" s="21">
        <v>27430</v>
      </c>
      <c r="D22" s="22">
        <v>109145</v>
      </c>
      <c r="E22" s="21">
        <f t="shared" si="0"/>
        <v>-81715</v>
      </c>
      <c r="F22" s="20" t="s">
        <v>34</v>
      </c>
      <c r="G22" s="21">
        <v>150427497</v>
      </c>
      <c r="H22" s="22">
        <v>159367246</v>
      </c>
      <c r="I22" s="21">
        <f t="shared" si="1"/>
        <v>-8939749</v>
      </c>
    </row>
    <row r="23" spans="2:9" ht="14.25">
      <c r="B23" s="20" t="s">
        <v>35</v>
      </c>
      <c r="C23" s="21">
        <v>10</v>
      </c>
      <c r="D23" s="22">
        <v>418716</v>
      </c>
      <c r="E23" s="21">
        <f t="shared" si="0"/>
        <v>-418706</v>
      </c>
      <c r="F23" s="20" t="s">
        <v>36</v>
      </c>
      <c r="G23" s="21">
        <f>+G24+G25+G26</f>
        <v>185000000</v>
      </c>
      <c r="H23" s="22">
        <f>+H24+H25+H26</f>
        <v>185000000</v>
      </c>
      <c r="I23" s="21">
        <f t="shared" si="1"/>
        <v>0</v>
      </c>
    </row>
    <row r="24" spans="2:9" ht="14.25">
      <c r="B24" s="20" t="s">
        <v>37</v>
      </c>
      <c r="C24" s="21">
        <v>21998642</v>
      </c>
      <c r="D24" s="22">
        <v>24849993</v>
      </c>
      <c r="E24" s="21">
        <f t="shared" si="0"/>
        <v>-2851351</v>
      </c>
      <c r="F24" s="20" t="s">
        <v>38</v>
      </c>
      <c r="G24" s="21">
        <v>30000000</v>
      </c>
      <c r="H24" s="22">
        <v>30000000</v>
      </c>
      <c r="I24" s="21">
        <f t="shared" si="1"/>
        <v>0</v>
      </c>
    </row>
    <row r="25" spans="2:9" ht="14.25">
      <c r="B25" s="20" t="s">
        <v>39</v>
      </c>
      <c r="C25" s="21"/>
      <c r="D25" s="22"/>
      <c r="E25" s="21">
        <f t="shared" si="0"/>
        <v>0</v>
      </c>
      <c r="F25" s="20" t="s">
        <v>40</v>
      </c>
      <c r="G25" s="21">
        <v>65000000</v>
      </c>
      <c r="H25" s="22">
        <v>65000000</v>
      </c>
      <c r="I25" s="21">
        <f t="shared" si="1"/>
        <v>0</v>
      </c>
    </row>
    <row r="26" spans="2:9" ht="14.25">
      <c r="B26" s="20" t="s">
        <v>41</v>
      </c>
      <c r="C26" s="21">
        <v>2434968</v>
      </c>
      <c r="D26" s="22">
        <v>242001</v>
      </c>
      <c r="E26" s="21">
        <f t="shared" si="0"/>
        <v>2192967</v>
      </c>
      <c r="F26" s="20" t="s">
        <v>42</v>
      </c>
      <c r="G26" s="21">
        <v>90000000</v>
      </c>
      <c r="H26" s="22">
        <v>90000000</v>
      </c>
      <c r="I26" s="21">
        <f t="shared" si="1"/>
        <v>0</v>
      </c>
    </row>
    <row r="27" spans="2:9" ht="14.25">
      <c r="B27" s="20" t="s">
        <v>43</v>
      </c>
      <c r="C27" s="21">
        <v>500000</v>
      </c>
      <c r="D27" s="22">
        <v>500000</v>
      </c>
      <c r="E27" s="21">
        <f t="shared" si="0"/>
        <v>0</v>
      </c>
      <c r="F27" s="20" t="s">
        <v>44</v>
      </c>
      <c r="G27" s="21">
        <v>939515878</v>
      </c>
      <c r="H27" s="22">
        <v>967502720</v>
      </c>
      <c r="I27" s="21">
        <f t="shared" si="1"/>
        <v>-27986842</v>
      </c>
    </row>
    <row r="28" spans="2:9" ht="14.25">
      <c r="B28" s="20" t="s">
        <v>45</v>
      </c>
      <c r="C28" s="21">
        <v>38844365</v>
      </c>
      <c r="D28" s="22">
        <v>36045971</v>
      </c>
      <c r="E28" s="21">
        <f t="shared" si="0"/>
        <v>2798394</v>
      </c>
      <c r="F28" s="20" t="s">
        <v>46</v>
      </c>
      <c r="G28" s="21">
        <v>-27986842</v>
      </c>
      <c r="H28" s="22">
        <v>-3943526</v>
      </c>
      <c r="I28" s="21">
        <f t="shared" si="1"/>
        <v>-24043316</v>
      </c>
    </row>
    <row r="29" spans="2:9" ht="14.25">
      <c r="B29" s="20" t="s">
        <v>47</v>
      </c>
      <c r="C29" s="21">
        <v>30000000</v>
      </c>
      <c r="D29" s="22">
        <v>30000000</v>
      </c>
      <c r="E29" s="21">
        <f t="shared" si="0"/>
        <v>0</v>
      </c>
      <c r="F29" s="20"/>
      <c r="G29" s="21"/>
      <c r="H29" s="21"/>
      <c r="I29" s="21"/>
    </row>
    <row r="30" spans="2:9" ht="14.25">
      <c r="B30" s="20" t="s">
        <v>48</v>
      </c>
      <c r="C30" s="21">
        <v>65000000</v>
      </c>
      <c r="D30" s="22">
        <v>65000000</v>
      </c>
      <c r="E30" s="21">
        <f t="shared" si="0"/>
        <v>0</v>
      </c>
      <c r="F30" s="20"/>
      <c r="G30" s="21"/>
      <c r="H30" s="21"/>
      <c r="I30" s="21"/>
    </row>
    <row r="31" spans="2:9" ht="14.25">
      <c r="B31" s="20" t="s">
        <v>49</v>
      </c>
      <c r="C31" s="21">
        <v>90000000</v>
      </c>
      <c r="D31" s="22">
        <v>90000000</v>
      </c>
      <c r="E31" s="21">
        <f t="shared" si="0"/>
        <v>0</v>
      </c>
      <c r="F31" s="20"/>
      <c r="G31" s="21"/>
      <c r="H31" s="21"/>
      <c r="I31" s="21"/>
    </row>
    <row r="32" spans="2:9" ht="14.25">
      <c r="B32" s="20" t="s">
        <v>50</v>
      </c>
      <c r="C32" s="21">
        <v>108380</v>
      </c>
      <c r="D32" s="22">
        <v>108380</v>
      </c>
      <c r="E32" s="21">
        <f t="shared" si="0"/>
        <v>0</v>
      </c>
      <c r="F32" s="26"/>
      <c r="G32" s="27"/>
      <c r="H32" s="27"/>
      <c r="I32" s="27"/>
    </row>
    <row r="33" spans="2:9" ht="14.25">
      <c r="B33" s="20" t="s">
        <v>51</v>
      </c>
      <c r="C33" s="21">
        <v>1000</v>
      </c>
      <c r="D33" s="22"/>
      <c r="E33" s="21">
        <f t="shared" si="0"/>
        <v>1000</v>
      </c>
      <c r="F33" s="14" t="s">
        <v>52</v>
      </c>
      <c r="G33" s="15">
        <f>+G21 +G22 +G23 +G27</f>
        <v>1416342659</v>
      </c>
      <c r="H33" s="15">
        <f>+H21 +H22 +H23 +H27</f>
        <v>1453269250</v>
      </c>
      <c r="I33" s="15">
        <f t="shared" si="1"/>
        <v>-36926591</v>
      </c>
    </row>
    <row r="34" spans="2:9" ht="14.25">
      <c r="B34" s="14" t="s">
        <v>53</v>
      </c>
      <c r="C34" s="15">
        <f>+C9 +C16</f>
        <v>1834581218</v>
      </c>
      <c r="D34" s="15">
        <f>+D9 +D16</f>
        <v>1893026243</v>
      </c>
      <c r="E34" s="15">
        <f t="shared" si="0"/>
        <v>-58445025</v>
      </c>
      <c r="F34" s="28" t="s">
        <v>54</v>
      </c>
      <c r="G34" s="29">
        <f>+G19 +G33</f>
        <v>1834581218</v>
      </c>
      <c r="H34" s="29">
        <f>+H19 +H33</f>
        <v>1893026243</v>
      </c>
      <c r="I34" s="29">
        <f t="shared" si="1"/>
        <v>-58445025</v>
      </c>
    </row>
  </sheetData>
  <mergeCells count="5">
    <mergeCell ref="B3:I3"/>
    <mergeCell ref="B5:I5"/>
    <mergeCell ref="B7:E7"/>
    <mergeCell ref="F7:I7"/>
    <mergeCell ref="F20:I20"/>
  </mergeCells>
  <phoneticPr fontId="2"/>
  <pageMargins left="0.7" right="0.7" top="0.75" bottom="0.75" header="0.3" footer="0.3"/>
  <pageSetup paperSize="9" fitToHeight="0" orientation="portrait" r:id="rId1"/>
  <headerFooter>
    <oddHeader>&amp;L社会福祉法人　多度津福祉会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2023-05-23T03:26:45Z</dcterms:created>
  <dcterms:modified xsi:type="dcterms:W3CDTF">2023-05-23T03:26:46Z</dcterms:modified>
</cp:coreProperties>
</file>